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440" windowHeight="19160" activeTab="0"/>
  </bookViews>
  <sheets>
    <sheet name="Balance Sheet" sheetId="1" r:id="rId1"/>
    <sheet name="Income Statemen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<sst xmlns="http://schemas.openxmlformats.org/spreadsheetml/2006/main" count="64" uniqueCount="63">
  <si>
    <t>ABC COMMUNITY HEALTH CENTER, INC.</t>
  </si>
  <si>
    <t>BALANCE SHEET</t>
  </si>
  <si>
    <t>Current Year</t>
  </si>
  <si>
    <t>Prior Year</t>
  </si>
  <si>
    <t>Current Assets:</t>
  </si>
  <si>
    <t>Cash</t>
  </si>
  <si>
    <t>Accounts Receivables (Gross)</t>
  </si>
  <si>
    <t>Less Allowance and Contractual Adjustments</t>
  </si>
  <si>
    <t>Patient accounts receivable, net</t>
  </si>
  <si>
    <t>Contracts receivable</t>
  </si>
  <si>
    <t>Prepaid expenses</t>
  </si>
  <si>
    <t xml:space="preserve">   Total current assets</t>
  </si>
  <si>
    <t>Property and equipment, net</t>
  </si>
  <si>
    <t>Security deposits</t>
  </si>
  <si>
    <t>TOTAL ASSETS</t>
  </si>
  <si>
    <t>Current Liabilities:</t>
  </si>
  <si>
    <t>Accounts payable and accrued expenses</t>
  </si>
  <si>
    <t>Accrued compensation</t>
  </si>
  <si>
    <t xml:space="preserve">Refundable advance </t>
  </si>
  <si>
    <t>Current portion of long-term debt</t>
  </si>
  <si>
    <t xml:space="preserve">   Total current liabilities</t>
  </si>
  <si>
    <t>Long-term debt, less current portion</t>
  </si>
  <si>
    <t>TOTAL LIABILITIES</t>
  </si>
  <si>
    <t>Net assets:</t>
  </si>
  <si>
    <t>Unrestricted</t>
  </si>
  <si>
    <t>Temporarily restricted</t>
  </si>
  <si>
    <t xml:space="preserve">   Total net assets</t>
  </si>
  <si>
    <t>TOTAL LIABILITIES AND NET ASSETS</t>
  </si>
  <si>
    <t>AS OF DECEMBER 31, 2010</t>
  </si>
  <si>
    <t>INCOME STATEMENT</t>
  </si>
  <si>
    <t>Current Month</t>
  </si>
  <si>
    <t>Year-to-date</t>
  </si>
  <si>
    <t>Visits</t>
  </si>
  <si>
    <t>Revenue:</t>
  </si>
  <si>
    <t>Grants</t>
  </si>
  <si>
    <t>Gross Patient Revenue</t>
  </si>
  <si>
    <t xml:space="preserve"> Less Contractuals &amp; Allowance</t>
  </si>
  <si>
    <t>Patient services revenue, net</t>
  </si>
  <si>
    <t>Contract services revenue</t>
  </si>
  <si>
    <t>Miscellaneous income</t>
  </si>
  <si>
    <t xml:space="preserve">   Total revenue</t>
  </si>
  <si>
    <t>Expenses:</t>
  </si>
  <si>
    <t>Salaries and wages</t>
  </si>
  <si>
    <t>Fringe benefits</t>
  </si>
  <si>
    <t>Consultants and professional fees</t>
  </si>
  <si>
    <t>Consumable supplies</t>
  </si>
  <si>
    <t>Laboratory</t>
  </si>
  <si>
    <t>Pharmaceuticals</t>
  </si>
  <si>
    <t>Insurance</t>
  </si>
  <si>
    <t>Occupancy</t>
  </si>
  <si>
    <t>Telephone</t>
  </si>
  <si>
    <t>Repairs and maintenance</t>
  </si>
  <si>
    <t>Travel and conferences</t>
  </si>
  <si>
    <t>Printing and publications</t>
  </si>
  <si>
    <t>Personnel recruitment</t>
  </si>
  <si>
    <t>Miscellaneous</t>
  </si>
  <si>
    <t>Interest expense</t>
  </si>
  <si>
    <t>Provision for bad debts</t>
  </si>
  <si>
    <t xml:space="preserve">   Total expenses</t>
  </si>
  <si>
    <t>Depreciation expense</t>
  </si>
  <si>
    <t>FOR THE 12 MONTHS ENDED DECEMBER 31, 2010</t>
  </si>
  <si>
    <t>Operating  Income prior to depreciation</t>
  </si>
  <si>
    <t>Net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</si>
</sst>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0" xfId="17" applyNumberFormat="1" applyFont="1" applyAlignment="1">
      <alignment/>
    </xf>
    <xf numFmtId="164" fontId="0" fillId="0" borderId="1" xfId="17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4" fontId="0" fillId="0" borderId="2" xfId="17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4" fontId="7" fillId="0" borderId="0" xfId="17" applyNumberFormat="1" applyFont="1" applyAlignment="1">
      <alignment/>
    </xf>
    <xf numFmtId="164" fontId="7" fillId="0" borderId="1" xfId="17" applyNumberFormat="1" applyFont="1" applyBorder="1" applyAlignment="1">
      <alignment/>
    </xf>
    <xf numFmtId="165" fontId="7" fillId="0" borderId="0" xfId="15" applyNumberFormat="1" applyFont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Users\davidg\Library\Mail%20Downloads\Financia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OF ACCT"/>
      <sheetName val="EXTREPT"/>
      <sheetName val="CASH POSITION"/>
      <sheetName val="SCHD GRANTS"/>
      <sheetName val="CONTRACT ANALYSIS"/>
      <sheetName val="RECEIVABLE ANALYSIS"/>
      <sheetName val="BALSHT"/>
      <sheetName val="P&amp;LCYBUD"/>
      <sheetName val="P&amp;LCOMPAR"/>
      <sheetName val="STAT PAYOR"/>
      <sheetName val="STAT PROVIDER"/>
      <sheetName val="MNGD CARE REV"/>
      <sheetName val="MGDCRUTIL"/>
      <sheetName val="KEY INDICATORS"/>
    </sheetNames>
    <sheetDataSet>
      <sheetData sheetId="13">
        <row r="64">
          <cell r="B64">
            <v>272000</v>
          </cell>
          <cell r="D64">
            <v>175400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0">
      <selection activeCell="H24" sqref="H24"/>
    </sheetView>
  </sheetViews>
  <sheetFormatPr defaultColWidth="8.8515625" defaultRowHeight="15"/>
  <cols>
    <col min="1" max="2" width="8.8515625" style="0" customWidth="1"/>
    <col min="3" max="3" width="30.7109375" style="0" customWidth="1"/>
    <col min="4" max="4" width="15.8515625" style="0" customWidth="1"/>
    <col min="5" max="5" width="8.8515625" style="0" customWidth="1"/>
    <col min="6" max="6" width="13.8515625" style="0" customWidth="1"/>
  </cols>
  <sheetData>
    <row r="1" spans="1:6" ht="16.5">
      <c r="A1" s="1" t="s">
        <v>0</v>
      </c>
      <c r="B1" s="1"/>
      <c r="C1" s="2"/>
      <c r="D1" s="2"/>
      <c r="E1" s="2"/>
      <c r="F1" s="2"/>
    </row>
    <row r="2" spans="1:6" ht="16.5">
      <c r="A2" s="1" t="s">
        <v>1</v>
      </c>
      <c r="B2" s="1"/>
      <c r="C2" s="2"/>
      <c r="D2" s="2"/>
      <c r="E2" s="2"/>
      <c r="F2" s="2"/>
    </row>
    <row r="3" spans="1:6" ht="16.5">
      <c r="A3" s="3" t="s">
        <v>28</v>
      </c>
      <c r="B3" s="1"/>
      <c r="C3" s="2"/>
      <c r="D3" s="2"/>
      <c r="E3" s="2"/>
      <c r="F3" s="2"/>
    </row>
    <row r="6" spans="4:6" ht="13.5">
      <c r="D6" s="4" t="s">
        <v>2</v>
      </c>
      <c r="F6" s="4" t="s">
        <v>3</v>
      </c>
    </row>
    <row r="7" ht="13.5">
      <c r="A7" t="s">
        <v>4</v>
      </c>
    </row>
    <row r="8" spans="2:6" ht="13.5">
      <c r="B8" t="s">
        <v>5</v>
      </c>
      <c r="D8" s="5">
        <v>55500</v>
      </c>
      <c r="E8" s="5"/>
      <c r="F8" s="5">
        <v>126500</v>
      </c>
    </row>
    <row r="9" spans="2:6" ht="13.5">
      <c r="B9" t="s">
        <v>6</v>
      </c>
      <c r="D9" s="5">
        <v>620000</v>
      </c>
      <c r="E9" s="5"/>
      <c r="F9" s="5">
        <v>820000</v>
      </c>
    </row>
    <row r="10" spans="2:6" ht="13.5">
      <c r="B10" t="s">
        <v>7</v>
      </c>
      <c r="D10" s="6">
        <v>348000</v>
      </c>
      <c r="E10" s="5"/>
      <c r="F10" s="6">
        <v>644600</v>
      </c>
    </row>
    <row r="11" spans="2:6" ht="13.5">
      <c r="B11" t="s">
        <v>8</v>
      </c>
      <c r="D11" s="7">
        <f>'[1]KEY INDICATORS'!B64</f>
        <v>272000</v>
      </c>
      <c r="E11" s="7"/>
      <c r="F11" s="7">
        <f>'[1]KEY INDICATORS'!D64</f>
        <v>175400</v>
      </c>
    </row>
    <row r="12" spans="2:6" ht="13.5">
      <c r="B12" t="s">
        <v>9</v>
      </c>
      <c r="D12" s="7">
        <v>175500</v>
      </c>
      <c r="E12" s="7"/>
      <c r="F12" s="7">
        <v>90000</v>
      </c>
    </row>
    <row r="13" spans="2:6" ht="13.5">
      <c r="B13" t="s">
        <v>10</v>
      </c>
      <c r="D13" s="8">
        <v>25000</v>
      </c>
      <c r="E13" s="7"/>
      <c r="F13" s="8">
        <v>50000</v>
      </c>
    </row>
    <row r="14" spans="2:6" ht="13.5">
      <c r="B14" t="s">
        <v>11</v>
      </c>
      <c r="D14" s="7">
        <f>D11+D12+D13+D8</f>
        <v>528000</v>
      </c>
      <c r="E14" s="7"/>
      <c r="F14" s="7">
        <f>F8+F11+F13</f>
        <v>351900</v>
      </c>
    </row>
    <row r="15" spans="4:6" ht="13.5">
      <c r="D15" s="7"/>
      <c r="E15" s="7"/>
      <c r="F15" s="7"/>
    </row>
    <row r="16" spans="1:6" ht="13.5">
      <c r="A16" t="s">
        <v>12</v>
      </c>
      <c r="D16" s="7">
        <v>287500</v>
      </c>
      <c r="E16" s="7"/>
      <c r="F16" s="7">
        <v>337500</v>
      </c>
    </row>
    <row r="17" spans="4:6" ht="13.5">
      <c r="D17" s="7"/>
      <c r="E17" s="7"/>
      <c r="F17" s="7"/>
    </row>
    <row r="18" spans="1:6" ht="13.5">
      <c r="A18" t="s">
        <v>13</v>
      </c>
      <c r="D18" s="8">
        <v>12500</v>
      </c>
      <c r="E18" s="7"/>
      <c r="F18" s="8">
        <v>12500</v>
      </c>
    </row>
    <row r="20" spans="1:6" ht="15" thickBot="1">
      <c r="A20" t="s">
        <v>14</v>
      </c>
      <c r="D20" s="9">
        <f>SUM(D14:D18)</f>
        <v>828000</v>
      </c>
      <c r="E20" s="5"/>
      <c r="F20" s="9">
        <f>SUM(F14:F18)</f>
        <v>701900</v>
      </c>
    </row>
    <row r="21" ht="15" thickTop="1"/>
    <row r="24" ht="13.5">
      <c r="A24" t="s">
        <v>15</v>
      </c>
    </row>
    <row r="25" spans="2:6" ht="13.5">
      <c r="B25" t="s">
        <v>16</v>
      </c>
      <c r="D25" s="5">
        <v>225500</v>
      </c>
      <c r="E25" s="5"/>
      <c r="F25" s="5">
        <v>150500</v>
      </c>
    </row>
    <row r="26" spans="2:6" ht="13.5">
      <c r="B26" t="s">
        <v>17</v>
      </c>
      <c r="D26" s="7">
        <v>195000</v>
      </c>
      <c r="E26" s="7"/>
      <c r="F26" s="7">
        <v>187500</v>
      </c>
    </row>
    <row r="27" spans="2:6" ht="13.5">
      <c r="B27" t="s">
        <v>18</v>
      </c>
      <c r="D27" s="7">
        <v>125000</v>
      </c>
      <c r="E27" s="7"/>
      <c r="F27" s="7">
        <v>25000</v>
      </c>
    </row>
    <row r="28" spans="2:6" ht="13.5">
      <c r="B28" t="s">
        <v>19</v>
      </c>
      <c r="D28" s="8">
        <v>55000</v>
      </c>
      <c r="E28" s="7"/>
      <c r="F28" s="8">
        <v>55000</v>
      </c>
    </row>
    <row r="29" spans="2:6" ht="13.5">
      <c r="B29" t="s">
        <v>20</v>
      </c>
      <c r="D29" s="7">
        <f>SUM(D25:D28)</f>
        <v>600500</v>
      </c>
      <c r="E29" s="7"/>
      <c r="F29" s="7">
        <f>SUM(F25:F28)</f>
        <v>418000</v>
      </c>
    </row>
    <row r="30" spans="4:6" ht="13.5">
      <c r="D30" s="7"/>
      <c r="E30" s="7"/>
      <c r="F30" s="7"/>
    </row>
    <row r="31" spans="1:6" ht="13.5">
      <c r="A31" t="s">
        <v>21</v>
      </c>
      <c r="D31" s="8">
        <v>125000</v>
      </c>
      <c r="E31" s="7"/>
      <c r="F31" s="8">
        <v>180000</v>
      </c>
    </row>
    <row r="32" spans="4:6" ht="13.5">
      <c r="D32" s="7"/>
      <c r="E32" s="7"/>
      <c r="F32" s="7"/>
    </row>
    <row r="33" spans="2:6" ht="13.5">
      <c r="B33" t="s">
        <v>22</v>
      </c>
      <c r="D33" s="8">
        <f>SUM(D29:D31)</f>
        <v>725500</v>
      </c>
      <c r="E33" s="7"/>
      <c r="F33" s="8">
        <f>SUM(F29:F31)</f>
        <v>598000</v>
      </c>
    </row>
    <row r="34" spans="4:6" ht="13.5">
      <c r="D34" s="7"/>
      <c r="E34" s="7"/>
      <c r="F34" s="7"/>
    </row>
    <row r="35" spans="1:6" ht="13.5">
      <c r="A35" t="s">
        <v>23</v>
      </c>
      <c r="D35" s="7"/>
      <c r="E35" s="7"/>
      <c r="F35" s="7"/>
    </row>
    <row r="36" spans="2:6" ht="13.5">
      <c r="B36" t="s">
        <v>24</v>
      </c>
      <c r="D36" s="7">
        <v>102500</v>
      </c>
      <c r="E36" s="7"/>
      <c r="F36" s="7">
        <v>122500</v>
      </c>
    </row>
    <row r="37" spans="2:6" ht="13.5">
      <c r="B37" t="s">
        <v>25</v>
      </c>
      <c r="D37" s="8">
        <v>5000</v>
      </c>
      <c r="E37" s="7"/>
      <c r="F37" s="8">
        <f>F38-F36</f>
        <v>-18600</v>
      </c>
    </row>
    <row r="38" spans="2:6" ht="13.5">
      <c r="B38" t="s">
        <v>26</v>
      </c>
      <c r="D38" s="8">
        <f>D20-D33</f>
        <v>102500</v>
      </c>
      <c r="E38" s="7"/>
      <c r="F38" s="8">
        <f>F20-F33</f>
        <v>103900</v>
      </c>
    </row>
    <row r="40" spans="1:6" ht="15" thickBot="1">
      <c r="A40" t="s">
        <v>27</v>
      </c>
      <c r="D40" s="9">
        <v>828000</v>
      </c>
      <c r="E40" s="5"/>
      <c r="F40" s="9">
        <v>791900</v>
      </c>
    </row>
    <row r="41" ht="15" thickTop="1"/>
  </sheetData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4">
      <selection activeCell="I14" sqref="I14"/>
    </sheetView>
  </sheetViews>
  <sheetFormatPr defaultColWidth="8.8515625" defaultRowHeight="15"/>
  <cols>
    <col min="1" max="2" width="8.8515625" style="0" customWidth="1"/>
    <col min="3" max="3" width="25.421875" style="0" customWidth="1"/>
    <col min="4" max="4" width="15.421875" style="0" customWidth="1"/>
    <col min="5" max="5" width="6.28125" style="0" customWidth="1"/>
    <col min="6" max="6" width="16.00390625" style="0" customWidth="1"/>
  </cols>
  <sheetData>
    <row r="1" spans="1:10" ht="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3.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5">
      <c r="A6" s="11"/>
      <c r="B6" s="11"/>
      <c r="C6" s="11"/>
      <c r="D6" s="12" t="s">
        <v>30</v>
      </c>
      <c r="E6" s="11"/>
      <c r="F6" s="12" t="s">
        <v>31</v>
      </c>
      <c r="G6" s="11"/>
      <c r="H6" s="11"/>
      <c r="I6" s="11"/>
      <c r="J6" s="11"/>
    </row>
    <row r="7" spans="1:10" ht="15">
      <c r="A7" s="11" t="s">
        <v>32</v>
      </c>
      <c r="B7" s="11"/>
      <c r="C7" s="11"/>
      <c r="D7" s="13">
        <v>2750</v>
      </c>
      <c r="E7" s="11"/>
      <c r="F7" s="13">
        <v>19000</v>
      </c>
      <c r="G7" s="11"/>
      <c r="H7" s="11"/>
      <c r="I7" s="11"/>
      <c r="J7" s="11"/>
    </row>
    <row r="8" spans="1:10" ht="15">
      <c r="A8" s="11"/>
      <c r="B8" s="11"/>
      <c r="C8" s="11"/>
      <c r="D8" s="13"/>
      <c r="E8" s="11"/>
      <c r="F8" s="13"/>
      <c r="G8" s="11"/>
      <c r="H8" s="11"/>
      <c r="I8" s="11"/>
      <c r="J8" s="11"/>
    </row>
    <row r="9" spans="1:10" ht="15">
      <c r="A9" s="11" t="s">
        <v>33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>
      <c r="A10" s="11"/>
      <c r="B10" s="11" t="s">
        <v>34</v>
      </c>
      <c r="C10" s="11"/>
      <c r="D10" s="14">
        <v>100000</v>
      </c>
      <c r="E10" s="14"/>
      <c r="F10" s="14">
        <v>600000</v>
      </c>
      <c r="G10" s="11"/>
      <c r="H10" s="11"/>
      <c r="I10" s="11"/>
      <c r="J10" s="11"/>
    </row>
    <row r="11" spans="1:10" ht="15">
      <c r="A11" s="11"/>
      <c r="B11" s="11" t="s">
        <v>35</v>
      </c>
      <c r="C11" s="11"/>
      <c r="D11" s="14">
        <v>650000</v>
      </c>
      <c r="E11" s="14"/>
      <c r="F11" s="14">
        <v>2000000</v>
      </c>
      <c r="G11" s="11"/>
      <c r="H11" s="11"/>
      <c r="I11" s="11"/>
      <c r="J11" s="11"/>
    </row>
    <row r="12" spans="1:10" ht="15">
      <c r="A12" s="11"/>
      <c r="B12" s="11" t="s">
        <v>36</v>
      </c>
      <c r="C12" s="11"/>
      <c r="D12" s="15">
        <f>D11-D13</f>
        <v>505000</v>
      </c>
      <c r="E12" s="14"/>
      <c r="F12" s="15">
        <f>F11-F13</f>
        <v>1100000</v>
      </c>
      <c r="G12" s="11"/>
      <c r="H12" s="11"/>
      <c r="I12" s="11"/>
      <c r="J12" s="11"/>
    </row>
    <row r="13" spans="1:10" ht="15">
      <c r="A13" s="11"/>
      <c r="B13" s="11" t="s">
        <v>37</v>
      </c>
      <c r="C13" s="11"/>
      <c r="D13" s="16">
        <v>145000</v>
      </c>
      <c r="E13" s="16"/>
      <c r="F13" s="16">
        <v>900000</v>
      </c>
      <c r="G13" s="11"/>
      <c r="H13" s="11"/>
      <c r="I13" s="11"/>
      <c r="J13" s="11"/>
    </row>
    <row r="14" spans="1:10" ht="15">
      <c r="A14" s="11"/>
      <c r="B14" s="11" t="s">
        <v>38</v>
      </c>
      <c r="C14" s="11"/>
      <c r="D14" s="16">
        <v>75000</v>
      </c>
      <c r="E14" s="16"/>
      <c r="F14" s="16">
        <v>400000</v>
      </c>
      <c r="G14" s="11"/>
      <c r="H14" s="11"/>
      <c r="I14" s="11"/>
      <c r="J14" s="11"/>
    </row>
    <row r="15" spans="1:10" ht="15">
      <c r="A15" s="11"/>
      <c r="B15" s="11" t="s">
        <v>39</v>
      </c>
      <c r="C15" s="11"/>
      <c r="D15" s="17">
        <v>2500</v>
      </c>
      <c r="E15" s="16"/>
      <c r="F15" s="17">
        <v>25000</v>
      </c>
      <c r="G15" s="11"/>
      <c r="H15" s="11"/>
      <c r="I15" s="11"/>
      <c r="J15" s="11"/>
    </row>
    <row r="16" spans="1:10" ht="15">
      <c r="A16" s="11"/>
      <c r="B16" s="11" t="s">
        <v>40</v>
      </c>
      <c r="C16" s="11"/>
      <c r="D16" s="17">
        <f>D10+D13+D14+D15</f>
        <v>322500</v>
      </c>
      <c r="E16" s="18">
        <f>E10+E13+E14+E15</f>
        <v>0</v>
      </c>
      <c r="F16" s="17">
        <f>F10+F13+F14+F15</f>
        <v>1925000</v>
      </c>
      <c r="G16" s="11"/>
      <c r="H16" s="11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 t="s">
        <v>41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1"/>
      <c r="B19" s="11" t="s">
        <v>42</v>
      </c>
      <c r="C19" s="11"/>
      <c r="D19" s="14">
        <v>205750</v>
      </c>
      <c r="E19" s="14"/>
      <c r="F19" s="14">
        <v>1216475</v>
      </c>
      <c r="G19" s="11"/>
      <c r="H19" s="11"/>
      <c r="I19" s="11"/>
      <c r="J19" s="11"/>
    </row>
    <row r="20" spans="1:10" ht="15">
      <c r="A20" s="11"/>
      <c r="B20" s="11" t="s">
        <v>43</v>
      </c>
      <c r="C20" s="11"/>
      <c r="D20" s="16">
        <v>51450</v>
      </c>
      <c r="E20" s="16"/>
      <c r="F20" s="16">
        <v>328500</v>
      </c>
      <c r="G20" s="11"/>
      <c r="H20" s="11"/>
      <c r="I20" s="11"/>
      <c r="J20" s="11"/>
    </row>
    <row r="21" spans="1:10" ht="15">
      <c r="A21" s="11"/>
      <c r="B21" s="11" t="s">
        <v>44</v>
      </c>
      <c r="C21" s="11"/>
      <c r="D21" s="16">
        <v>5000</v>
      </c>
      <c r="E21" s="16"/>
      <c r="F21" s="16">
        <v>32750</v>
      </c>
      <c r="G21" s="11"/>
      <c r="H21" s="11"/>
      <c r="I21" s="11"/>
      <c r="J21" s="11"/>
    </row>
    <row r="22" spans="1:10" ht="15">
      <c r="A22" s="11"/>
      <c r="B22" s="11" t="s">
        <v>45</v>
      </c>
      <c r="C22" s="11"/>
      <c r="D22" s="16">
        <v>14500</v>
      </c>
      <c r="E22" s="16"/>
      <c r="F22" s="16">
        <v>95000</v>
      </c>
      <c r="G22" s="11"/>
      <c r="H22" s="11"/>
      <c r="I22" s="11"/>
      <c r="J22" s="11"/>
    </row>
    <row r="23" spans="1:10" ht="15">
      <c r="A23" s="11"/>
      <c r="B23" s="11" t="s">
        <v>46</v>
      </c>
      <c r="C23" s="11"/>
      <c r="D23" s="16">
        <v>8700</v>
      </c>
      <c r="E23" s="16"/>
      <c r="F23" s="16">
        <v>57000</v>
      </c>
      <c r="G23" s="11"/>
      <c r="H23" s="11"/>
      <c r="I23" s="11"/>
      <c r="J23" s="11"/>
    </row>
    <row r="24" spans="1:10" ht="15">
      <c r="A24" s="11"/>
      <c r="B24" s="11" t="s">
        <v>47</v>
      </c>
      <c r="C24" s="11"/>
      <c r="D24" s="16">
        <v>7850</v>
      </c>
      <c r="E24" s="16"/>
      <c r="F24" s="16">
        <v>51300</v>
      </c>
      <c r="G24" s="11"/>
      <c r="H24" s="11"/>
      <c r="I24" s="11"/>
      <c r="J24" s="11"/>
    </row>
    <row r="25" spans="1:10" ht="15">
      <c r="A25" s="11"/>
      <c r="B25" s="11" t="s">
        <v>48</v>
      </c>
      <c r="C25" s="11"/>
      <c r="D25" s="16">
        <v>6250</v>
      </c>
      <c r="E25" s="16"/>
      <c r="F25" s="16">
        <v>37500</v>
      </c>
      <c r="G25" s="11"/>
      <c r="H25" s="11"/>
      <c r="I25" s="11"/>
      <c r="J25" s="11"/>
    </row>
    <row r="26" spans="1:10" ht="15">
      <c r="A26" s="11"/>
      <c r="B26" s="11" t="s">
        <v>49</v>
      </c>
      <c r="C26" s="11"/>
      <c r="D26" s="16">
        <v>3000</v>
      </c>
      <c r="E26" s="16"/>
      <c r="F26" s="16">
        <v>24000</v>
      </c>
      <c r="G26" s="11"/>
      <c r="H26" s="11"/>
      <c r="I26" s="11"/>
      <c r="J26" s="11"/>
    </row>
    <row r="27" spans="1:10" ht="15">
      <c r="A27" s="11"/>
      <c r="B27" s="11" t="s">
        <v>50</v>
      </c>
      <c r="C27" s="11"/>
      <c r="D27" s="16">
        <v>3500</v>
      </c>
      <c r="E27" s="16"/>
      <c r="F27" s="16">
        <v>21750</v>
      </c>
      <c r="G27" s="11"/>
      <c r="H27" s="11"/>
      <c r="I27" s="11"/>
      <c r="J27" s="11"/>
    </row>
    <row r="28" spans="1:10" ht="15">
      <c r="A28" s="11"/>
      <c r="B28" s="11" t="s">
        <v>51</v>
      </c>
      <c r="C28" s="11"/>
      <c r="D28" s="16">
        <v>2250</v>
      </c>
      <c r="E28" s="16"/>
      <c r="F28" s="16">
        <v>16250</v>
      </c>
      <c r="G28" s="11"/>
      <c r="H28" s="11"/>
      <c r="I28" s="11"/>
      <c r="J28" s="11"/>
    </row>
    <row r="29" spans="1:10" ht="15">
      <c r="A29" s="11"/>
      <c r="B29" s="11" t="s">
        <v>52</v>
      </c>
      <c r="C29" s="11"/>
      <c r="D29" s="16">
        <v>750</v>
      </c>
      <c r="E29" s="16"/>
      <c r="F29" s="16">
        <v>9225</v>
      </c>
      <c r="G29" s="11"/>
      <c r="H29" s="11"/>
      <c r="I29" s="11"/>
      <c r="J29" s="11"/>
    </row>
    <row r="30" spans="1:10" ht="15">
      <c r="A30" s="11"/>
      <c r="B30" s="11" t="s">
        <v>53</v>
      </c>
      <c r="C30" s="11"/>
      <c r="D30" s="16">
        <v>2750</v>
      </c>
      <c r="E30" s="16"/>
      <c r="F30" s="16">
        <v>22500</v>
      </c>
      <c r="G30" s="11"/>
      <c r="H30" s="11"/>
      <c r="I30" s="11"/>
      <c r="J30" s="11"/>
    </row>
    <row r="31" spans="1:10" ht="15">
      <c r="A31" s="11"/>
      <c r="B31" s="11" t="s">
        <v>54</v>
      </c>
      <c r="C31" s="11"/>
      <c r="D31" s="16">
        <v>15000</v>
      </c>
      <c r="E31" s="16"/>
      <c r="F31" s="16">
        <v>27500</v>
      </c>
      <c r="G31" s="11"/>
      <c r="H31" s="11"/>
      <c r="I31" s="11"/>
      <c r="J31" s="11"/>
    </row>
    <row r="32" spans="1:10" ht="15">
      <c r="A32" s="11"/>
      <c r="B32" s="11" t="s">
        <v>55</v>
      </c>
      <c r="C32" s="11"/>
      <c r="D32" s="16">
        <v>1250</v>
      </c>
      <c r="E32" s="16"/>
      <c r="F32" s="16">
        <v>7750</v>
      </c>
      <c r="G32" s="11"/>
      <c r="H32" s="11"/>
      <c r="I32" s="11"/>
      <c r="J32" s="11"/>
    </row>
    <row r="33" spans="1:10" ht="15">
      <c r="A33" s="11"/>
      <c r="B33" s="11" t="s">
        <v>56</v>
      </c>
      <c r="C33" s="11"/>
      <c r="D33" s="16">
        <v>1500</v>
      </c>
      <c r="E33" s="16"/>
      <c r="F33" s="16">
        <v>9500</v>
      </c>
      <c r="G33" s="11"/>
      <c r="H33" s="11"/>
      <c r="I33" s="11"/>
      <c r="J33" s="11"/>
    </row>
    <row r="34" spans="1:10" ht="15">
      <c r="A34" s="11"/>
      <c r="B34" s="11" t="s">
        <v>57</v>
      </c>
      <c r="C34" s="11"/>
      <c r="D34" s="17">
        <v>7750</v>
      </c>
      <c r="E34" s="16"/>
      <c r="F34" s="17">
        <v>47500</v>
      </c>
      <c r="G34" s="11"/>
      <c r="H34" s="11"/>
      <c r="I34" s="11"/>
      <c r="J34" s="11"/>
    </row>
    <row r="35" spans="1:10" ht="15">
      <c r="A35" s="11"/>
      <c r="B35" s="11" t="s">
        <v>58</v>
      </c>
      <c r="C35" s="11"/>
      <c r="D35" s="17">
        <f>SUM(D19:D34)</f>
        <v>337250</v>
      </c>
      <c r="E35" s="16"/>
      <c r="F35" s="17">
        <f>SUM(F19:F34)</f>
        <v>2004500</v>
      </c>
      <c r="G35" s="11"/>
      <c r="H35" s="11"/>
      <c r="I35" s="11"/>
      <c r="J35" s="11"/>
    </row>
    <row r="36" spans="1:10" ht="15">
      <c r="A36" s="11"/>
      <c r="B36" s="11"/>
      <c r="C36" s="11"/>
      <c r="D36" s="16"/>
      <c r="E36" s="16"/>
      <c r="F36" s="16"/>
      <c r="G36" s="11"/>
      <c r="H36" s="11"/>
      <c r="I36" s="11"/>
      <c r="J36" s="11"/>
    </row>
    <row r="37" spans="1:10" ht="15">
      <c r="A37" s="11" t="s">
        <v>61</v>
      </c>
      <c r="B37" s="11"/>
      <c r="C37" s="11"/>
      <c r="D37" s="18">
        <f>D16-D35</f>
        <v>-14750</v>
      </c>
      <c r="E37" s="18"/>
      <c r="F37" s="18">
        <f>F16-F35</f>
        <v>-79500</v>
      </c>
      <c r="G37" s="11"/>
      <c r="H37" s="11"/>
      <c r="I37" s="11"/>
      <c r="J37" s="11"/>
    </row>
    <row r="38" spans="1:10" ht="15">
      <c r="A38" s="11"/>
      <c r="B38" s="11"/>
      <c r="C38" s="11"/>
      <c r="D38" s="16"/>
      <c r="E38" s="16"/>
      <c r="F38" s="16"/>
      <c r="G38" s="11"/>
      <c r="H38" s="11"/>
      <c r="I38" s="11"/>
      <c r="J38" s="11"/>
    </row>
    <row r="39" spans="1:10" ht="15">
      <c r="A39" s="11"/>
      <c r="B39" s="11" t="s">
        <v>59</v>
      </c>
      <c r="C39" s="11"/>
      <c r="D39" s="17">
        <v>4250</v>
      </c>
      <c r="E39" s="16"/>
      <c r="F39" s="17">
        <v>25000</v>
      </c>
      <c r="G39" s="11"/>
      <c r="H39" s="11"/>
      <c r="I39" s="11"/>
      <c r="J39" s="11"/>
    </row>
    <row r="41" spans="1:6" ht="15">
      <c r="A41" s="11" t="s">
        <v>62</v>
      </c>
      <c r="D41" s="19">
        <f>D37-D39</f>
        <v>-19000</v>
      </c>
      <c r="E41" s="16"/>
      <c r="F41" s="19">
        <f>F37-F39</f>
        <v>-104500</v>
      </c>
    </row>
  </sheetData>
  <mergeCells count="3"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portrait" scale="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gwilliams</dc:creator>
  <cp:keywords/>
  <dc:description/>
  <cp:lastModifiedBy>David Gustafson Junior</cp:lastModifiedBy>
  <dcterms:created xsi:type="dcterms:W3CDTF">2011-04-04T14:04:23Z</dcterms:created>
  <dcterms:modified xsi:type="dcterms:W3CDTF">2011-04-25T13:33:07Z</dcterms:modified>
  <cp:category/>
  <cp:version/>
  <cp:contentType/>
  <cp:contentStatus/>
</cp:coreProperties>
</file>